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11160" tabRatio="500" activeTab="0"/>
  </bookViews>
  <sheets>
    <sheet name="SUS" sheetId="1" r:id="rId1"/>
    <sheet name="Censo" sheetId="2" r:id="rId2"/>
    <sheet name="RAIS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<sst xmlns="http://schemas.openxmlformats.org/spreadsheetml/2006/main" count="111" uniqueCount="55">
  <si>
    <t>Unid.Federação</t>
  </si>
  <si>
    <t>Óbitos p/Residênc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</si>
  <si>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</si>
  <si>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</si>
  <si>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</si>
  <si>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</si>
  <si>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</si>
  <si>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</si>
  <si>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</si>
  <si>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</si>
  <si>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</si>
  <si>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</si>
  <si>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</si>
  <si>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</si>
  <si>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</si>
  <si>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</si>
  <si>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</si>
  <si>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</si>
  <si>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</si>
  <si>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</si>
  <si>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</si>
  <si>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</si>
  <si>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</si>
  <si>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</si>
  <si>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</si>
  <si>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</si>
  <si>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</si>
  <si>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</si>
  <si>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</si>
  <si>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Total</t>
  </si>
  <si>
    <t>Unid.Federação               2008         Total</t>
  </si>
  <si>
    <t>taxa de mortalidade</t>
  </si>
  <si>
    <t>Região</t>
  </si>
  <si>
    <t>Grandes Regiões e Unidades da Federação</t>
  </si>
  <si>
    <t>BRASIL</t>
  </si>
  <si>
    <t>Região Norte</t>
  </si>
  <si>
    <t>Região Nordeste</t>
  </si>
  <si>
    <t>Região Sudeste</t>
  </si>
  <si>
    <t>Região Sul</t>
  </si>
  <si>
    <t>Região Centro-Oeste</t>
  </si>
  <si>
    <t>2010-2000</t>
  </si>
  <si>
    <t>2010/2000</t>
  </si>
  <si>
    <t>Anual 00/10</t>
  </si>
  <si>
    <t>Analfabeto</t>
  </si>
  <si>
    <t>Até o 5a ano Incomp. do Ensino Fundamental</t>
  </si>
  <si>
    <t>5a ano Completo do Ensino Fundamental</t>
  </si>
  <si>
    <t>Do 6a ao 9a ano Incomp. do Ensino Fundamental</t>
  </si>
  <si>
    <t>Ensino Fundamental Completo</t>
  </si>
  <si>
    <t>Ensino Médio Incompleto</t>
  </si>
  <si>
    <t>Ensino Médio Completo</t>
  </si>
  <si>
    <t>Educação Superior Incompleta</t>
  </si>
  <si>
    <t>Educação Superior Completa</t>
  </si>
  <si>
    <t>Média</t>
  </si>
  <si>
    <t>Anual 91/00</t>
  </si>
  <si>
    <t>Annual 80/91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</si>
</sst>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0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57" applyFont="1" applyAlignment="1">
      <alignment/>
    </xf>
    <xf numFmtId="171" fontId="0" fillId="0" borderId="0" xfId="57" applyNumberFormat="1" applyFont="1" applyAlignment="1">
      <alignment/>
    </xf>
    <xf numFmtId="173" fontId="0" fillId="0" borderId="0" xfId="42" applyNumberFormat="1" applyFont="1" applyAlignment="1">
      <alignment/>
    </xf>
    <xf numFmtId="17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H31" sqref="H31"/>
    </sheetView>
  </sheetViews>
  <sheetFormatPr defaultColWidth="11.00390625" defaultRowHeight="15.75"/>
  <cols>
    <col min="1" max="1" width="23.00390625" style="0" customWidth="1"/>
    <col min="3" max="3" width="20.50390625" style="0" customWidth="1"/>
    <col min="4" max="4" width="11.375" style="0" bestFit="1" customWidth="1"/>
    <col min="6" max="6" width="18.00390625" style="0" bestFit="1" customWidth="1"/>
    <col min="7" max="7" width="12.125" style="0" bestFit="1" customWidth="1"/>
  </cols>
  <sheetData>
    <row r="2" spans="1:7" ht="15">
      <c r="A2" t="s">
        <v>0</v>
      </c>
      <c r="B2" t="s">
        <v>1</v>
      </c>
      <c r="C2" t="s">
        <v>30</v>
      </c>
      <c r="G2" t="s">
        <v>31</v>
      </c>
    </row>
    <row r="3" spans="1:7" ht="15">
      <c r="A3" t="s">
        <v>20</v>
      </c>
      <c r="B3">
        <v>339</v>
      </c>
      <c r="C3" s="1" t="s">
        <v>20</v>
      </c>
      <c r="D3" s="2">
        <v>15872362</v>
      </c>
      <c r="E3" t="b">
        <f>EXACT(A3,C3)</f>
        <v>1</v>
      </c>
      <c r="F3" s="1" t="s">
        <v>20</v>
      </c>
      <c r="G3" s="3">
        <f>(B3/D3)*100000</f>
        <v>2.135787981650116</v>
      </c>
    </row>
    <row r="4" spans="1:7" ht="15">
      <c r="A4" t="s">
        <v>17</v>
      </c>
      <c r="B4">
        <v>380</v>
      </c>
      <c r="C4" s="1" t="s">
        <v>17</v>
      </c>
      <c r="D4" s="2">
        <v>14502575</v>
      </c>
      <c r="E4" t="b">
        <f>EXACT(A4,C4)</f>
        <v>1</v>
      </c>
      <c r="F4" s="1" t="s">
        <v>17</v>
      </c>
      <c r="G4" s="3">
        <f>(B4/D4)*100000</f>
        <v>2.620224339470749</v>
      </c>
    </row>
    <row r="5" spans="1:7" ht="15">
      <c r="A5" t="s">
        <v>9</v>
      </c>
      <c r="B5">
        <v>179</v>
      </c>
      <c r="C5" s="1" t="s">
        <v>9</v>
      </c>
      <c r="D5" s="2">
        <v>6305539</v>
      </c>
      <c r="E5" t="b">
        <f>EXACT(A5,C5)</f>
        <v>1</v>
      </c>
      <c r="F5" s="1" t="s">
        <v>9</v>
      </c>
      <c r="G5" s="3">
        <f>(B5/D5)*100000</f>
        <v>2.83877397316867</v>
      </c>
    </row>
    <row r="6" spans="1:7" ht="15">
      <c r="A6" t="s">
        <v>6</v>
      </c>
      <c r="B6">
        <v>217</v>
      </c>
      <c r="C6" s="1" t="s">
        <v>6</v>
      </c>
      <c r="D6" s="2">
        <v>7321493</v>
      </c>
      <c r="E6" t="b">
        <f>EXACT(A6,C6)</f>
        <v>1</v>
      </c>
      <c r="F6" s="1" t="s">
        <v>6</v>
      </c>
      <c r="G6" s="3">
        <f>(B6/D6)*100000</f>
        <v>2.9638763569124493</v>
      </c>
    </row>
    <row r="7" spans="1:7" ht="15">
      <c r="A7" t="s">
        <v>15</v>
      </c>
      <c r="B7">
        <v>106</v>
      </c>
      <c r="C7" s="1" t="s">
        <v>15</v>
      </c>
      <c r="D7" s="2">
        <v>3127557</v>
      </c>
      <c r="E7" t="b">
        <f>EXACT(A7,C7)</f>
        <v>1</v>
      </c>
      <c r="F7" s="1" t="s">
        <v>15</v>
      </c>
      <c r="G7" s="3">
        <f>(B7/D7)*100000</f>
        <v>3.3892267990639335</v>
      </c>
    </row>
    <row r="8" spans="1:7" ht="15">
      <c r="A8" t="s">
        <v>14</v>
      </c>
      <c r="B8">
        <v>364</v>
      </c>
      <c r="C8" s="1" t="s">
        <v>14</v>
      </c>
      <c r="D8" s="2">
        <v>8734194</v>
      </c>
      <c r="E8" t="b">
        <f>EXACT(A8,C8)</f>
        <v>1</v>
      </c>
      <c r="F8" s="1" t="s">
        <v>14</v>
      </c>
      <c r="G8" s="3">
        <f>(B8/D8)*100000</f>
        <v>4.1675282229819945</v>
      </c>
    </row>
    <row r="9" spans="1:7" ht="15">
      <c r="A9" t="s">
        <v>13</v>
      </c>
      <c r="B9">
        <v>156</v>
      </c>
      <c r="C9" s="1" t="s">
        <v>13</v>
      </c>
      <c r="D9" s="2">
        <v>3742606</v>
      </c>
      <c r="E9" t="b">
        <f>EXACT(A9,C9)</f>
        <v>1</v>
      </c>
      <c r="F9" s="1" t="s">
        <v>13</v>
      </c>
      <c r="G9" s="3">
        <f>(B9/D9)*100000</f>
        <v>4.168218615584969</v>
      </c>
    </row>
    <row r="10" spans="1:7" ht="15">
      <c r="A10" t="s">
        <v>19</v>
      </c>
      <c r="B10">
        <v>151</v>
      </c>
      <c r="C10" s="1" t="s">
        <v>19</v>
      </c>
      <c r="D10" s="2">
        <v>3453648</v>
      </c>
      <c r="E10" t="b">
        <f>EXACT(A10,C10)</f>
        <v>1</v>
      </c>
      <c r="F10" s="1" t="s">
        <v>19</v>
      </c>
      <c r="G10" s="3">
        <f>(B10/D10)*100000</f>
        <v>4.372188480123047</v>
      </c>
    </row>
    <row r="11" spans="1:7" ht="15">
      <c r="A11" t="s">
        <v>4</v>
      </c>
      <c r="B11">
        <v>148</v>
      </c>
      <c r="C11" s="1" t="s">
        <v>4</v>
      </c>
      <c r="D11" s="2">
        <v>3341096</v>
      </c>
      <c r="E11" t="b">
        <f>EXACT(A11,C11)</f>
        <v>1</v>
      </c>
      <c r="F11" s="1" t="s">
        <v>4</v>
      </c>
      <c r="G11" s="3">
        <f>(B11/D11)*100000</f>
        <v>4.429684151547875</v>
      </c>
    </row>
    <row r="12" spans="1:7" ht="15">
      <c r="A12" t="s">
        <v>21</v>
      </c>
      <c r="B12">
        <v>1864</v>
      </c>
      <c r="C12" s="1" t="s">
        <v>21</v>
      </c>
      <c r="D12" s="2">
        <v>41011635</v>
      </c>
      <c r="E12" t="b">
        <f>EXACT(A12,C12)</f>
        <v>1</v>
      </c>
      <c r="F12" s="1" t="s">
        <v>21</v>
      </c>
      <c r="G12" s="3">
        <f>(B12/D12)*100000</f>
        <v>4.545051666435635</v>
      </c>
    </row>
    <row r="13" spans="1:7" ht="15">
      <c r="A13" t="s">
        <v>28</v>
      </c>
      <c r="B13">
        <v>117</v>
      </c>
      <c r="C13" s="1" t="s">
        <v>28</v>
      </c>
      <c r="D13" s="2">
        <v>2557158</v>
      </c>
      <c r="E13" t="b">
        <f>EXACT(A13,C13)</f>
        <v>1</v>
      </c>
      <c r="F13" s="1" t="s">
        <v>28</v>
      </c>
      <c r="G13" s="3">
        <f>(B13/D13)*100000</f>
        <v>4.575391899913889</v>
      </c>
    </row>
    <row r="14" spans="1:7" ht="15">
      <c r="A14" t="s">
        <v>12</v>
      </c>
      <c r="B14">
        <v>147</v>
      </c>
      <c r="C14" s="1" t="s">
        <v>12</v>
      </c>
      <c r="D14" s="2">
        <v>3106430</v>
      </c>
      <c r="E14" t="b">
        <f>EXACT(A14,C14)</f>
        <v>1</v>
      </c>
      <c r="F14" s="1" t="s">
        <v>12</v>
      </c>
      <c r="G14" s="3">
        <f>(B14/D14)*100000</f>
        <v>4.732120150784019</v>
      </c>
    </row>
    <row r="15" spans="1:7" ht="15">
      <c r="A15" t="s">
        <v>3</v>
      </c>
      <c r="B15">
        <v>33</v>
      </c>
      <c r="C15" s="1" t="s">
        <v>3</v>
      </c>
      <c r="D15" s="2">
        <v>680073</v>
      </c>
      <c r="E15" t="b">
        <f>EXACT(A15,C15)</f>
        <v>1</v>
      </c>
      <c r="F15" s="1" t="s">
        <v>3</v>
      </c>
      <c r="G15" s="3">
        <f>(B15/D15)*100000</f>
        <v>4.852420254884402</v>
      </c>
    </row>
    <row r="16" spans="1:7" ht="15">
      <c r="A16" t="s">
        <v>7</v>
      </c>
      <c r="B16">
        <v>31</v>
      </c>
      <c r="C16" s="1" t="s">
        <v>7</v>
      </c>
      <c r="D16" s="2">
        <v>613164</v>
      </c>
      <c r="E16" t="b">
        <f>EXACT(A16,C16)</f>
        <v>1</v>
      </c>
      <c r="F16" s="1" t="s">
        <v>7</v>
      </c>
      <c r="G16" s="3">
        <f>(B16/D16)*100000</f>
        <v>5.055743650964506</v>
      </c>
    </row>
    <row r="17" spans="1:7" ht="15">
      <c r="A17" t="s">
        <v>2</v>
      </c>
      <c r="B17">
        <v>76</v>
      </c>
      <c r="C17" s="1" t="s">
        <v>2</v>
      </c>
      <c r="D17" s="2">
        <v>1493566</v>
      </c>
      <c r="E17" t="b">
        <f>EXACT(A17,C17)</f>
        <v>1</v>
      </c>
      <c r="F17" s="1" t="s">
        <v>2</v>
      </c>
      <c r="G17" s="3">
        <f>(B17/D17)*100000</f>
        <v>5.088492908917316</v>
      </c>
    </row>
    <row r="18" spans="1:7" ht="15">
      <c r="A18" t="s">
        <v>18</v>
      </c>
      <c r="B18">
        <v>1050</v>
      </c>
      <c r="C18" s="1" t="s">
        <v>18</v>
      </c>
      <c r="D18" s="2">
        <v>19850072</v>
      </c>
      <c r="E18" t="b">
        <f>EXACT(A18,C18)</f>
        <v>1</v>
      </c>
      <c r="F18" s="1" t="s">
        <v>18</v>
      </c>
      <c r="G18" s="3">
        <f>(B18/D18)*100000</f>
        <v>5.2896533574286275</v>
      </c>
    </row>
    <row r="19" spans="1:7" ht="15">
      <c r="A19" t="s">
        <v>16</v>
      </c>
      <c r="B19">
        <v>108</v>
      </c>
      <c r="C19" s="1" t="s">
        <v>16</v>
      </c>
      <c r="D19" s="2">
        <v>1999374</v>
      </c>
      <c r="E19" t="b">
        <f>EXACT(A19,C19)</f>
        <v>1</v>
      </c>
      <c r="F19" s="1" t="s">
        <v>16</v>
      </c>
      <c r="G19" s="3">
        <f>(B19/D19)*100000</f>
        <v>5.401690729198239</v>
      </c>
    </row>
    <row r="20" spans="1:7" ht="15">
      <c r="A20" t="s">
        <v>22</v>
      </c>
      <c r="B20">
        <v>596</v>
      </c>
      <c r="C20" s="1" t="s">
        <v>22</v>
      </c>
      <c r="D20" s="2">
        <v>10590169</v>
      </c>
      <c r="E20" t="b">
        <f>EXACT(A20,C20)</f>
        <v>1</v>
      </c>
      <c r="F20" s="1" t="s">
        <v>22</v>
      </c>
      <c r="G20" s="3">
        <f>(B20/D20)*100000</f>
        <v>5.627861085125271</v>
      </c>
    </row>
    <row r="21" spans="1:7" ht="15">
      <c r="A21" t="s">
        <v>26</v>
      </c>
      <c r="B21">
        <v>180</v>
      </c>
      <c r="C21" s="1" t="s">
        <v>26</v>
      </c>
      <c r="D21" s="2">
        <v>2957732</v>
      </c>
      <c r="E21" t="b">
        <f>EXACT(A21,C21)</f>
        <v>1</v>
      </c>
      <c r="F21" s="1" t="s">
        <v>26</v>
      </c>
      <c r="G21" s="3">
        <f>(B21/D21)*100000</f>
        <v>6.085744076880529</v>
      </c>
    </row>
    <row r="22" spans="1:7" ht="15">
      <c r="A22" t="s">
        <v>11</v>
      </c>
      <c r="B22">
        <v>545</v>
      </c>
      <c r="C22" s="1" t="s">
        <v>11</v>
      </c>
      <c r="D22" s="2">
        <v>8450527</v>
      </c>
      <c r="E22" t="b">
        <f>EXACT(A22,C22)</f>
        <v>1</v>
      </c>
      <c r="F22" s="1" t="s">
        <v>11</v>
      </c>
      <c r="G22" s="3">
        <f>(B22/D22)*100000</f>
        <v>6.44930191927675</v>
      </c>
    </row>
    <row r="23" spans="1:7" ht="15">
      <c r="A23" t="s">
        <v>27</v>
      </c>
      <c r="B23">
        <v>378</v>
      </c>
      <c r="C23" s="1" t="s">
        <v>27</v>
      </c>
      <c r="D23" s="2">
        <v>5844996</v>
      </c>
      <c r="E23" t="b">
        <f>EXACT(A23,C23)</f>
        <v>1</v>
      </c>
      <c r="F23" s="1" t="s">
        <v>27</v>
      </c>
      <c r="G23" s="3">
        <f>(B23/D23)*100000</f>
        <v>6.467070293974539</v>
      </c>
    </row>
    <row r="24" spans="1:7" ht="15">
      <c r="A24" t="s">
        <v>8</v>
      </c>
      <c r="B24">
        <v>84</v>
      </c>
      <c r="C24" s="1" t="s">
        <v>8</v>
      </c>
      <c r="D24" s="2">
        <v>1280509</v>
      </c>
      <c r="E24" t="b">
        <f>EXACT(A24,C24)</f>
        <v>1</v>
      </c>
      <c r="F24" s="1" t="s">
        <v>8</v>
      </c>
      <c r="G24" s="3">
        <f>(B24/D24)*100000</f>
        <v>6.55989141817824</v>
      </c>
    </row>
    <row r="25" spans="1:7" ht="15">
      <c r="A25" t="s">
        <v>10</v>
      </c>
      <c r="B25">
        <v>217</v>
      </c>
      <c r="C25" s="1" t="s">
        <v>10</v>
      </c>
      <c r="D25" s="2">
        <v>3119697</v>
      </c>
      <c r="E25" t="b">
        <f>EXACT(A25,C25)</f>
        <v>1</v>
      </c>
      <c r="F25" s="1" t="s">
        <v>10</v>
      </c>
      <c r="G25" s="3">
        <f>(B25/D25)*100000</f>
        <v>6.955803720681848</v>
      </c>
    </row>
    <row r="26" spans="1:7" ht="15">
      <c r="A26" t="s">
        <v>5</v>
      </c>
      <c r="B26">
        <v>31</v>
      </c>
      <c r="C26" s="1" t="s">
        <v>5</v>
      </c>
      <c r="D26" s="2">
        <v>412783</v>
      </c>
      <c r="E26" t="b">
        <f>EXACT(A26,C26)</f>
        <v>1</v>
      </c>
      <c r="F26" s="1" t="s">
        <v>5</v>
      </c>
      <c r="G26" s="3">
        <f>(B26/D26)*100000</f>
        <v>7.509999200548473</v>
      </c>
    </row>
    <row r="27" spans="1:7" ht="15">
      <c r="A27" t="s">
        <v>25</v>
      </c>
      <c r="B27">
        <v>182</v>
      </c>
      <c r="C27" s="1" t="s">
        <v>25</v>
      </c>
      <c r="D27" s="2">
        <v>2336058</v>
      </c>
      <c r="E27" t="b">
        <f>EXACT(A27,C27)</f>
        <v>1</v>
      </c>
      <c r="F27" s="1" t="s">
        <v>25</v>
      </c>
      <c r="G27" s="3">
        <f>(B27/D27)*100000</f>
        <v>7.7909024519083</v>
      </c>
    </row>
    <row r="28" spans="1:7" ht="15">
      <c r="A28" t="s">
        <v>23</v>
      </c>
      <c r="B28">
        <v>488</v>
      </c>
      <c r="C28" s="1" t="s">
        <v>23</v>
      </c>
      <c r="D28" s="2">
        <v>6052587</v>
      </c>
      <c r="E28" t="b">
        <f>EXACT(A28,C28)</f>
        <v>1</v>
      </c>
      <c r="F28" s="1" t="s">
        <v>23</v>
      </c>
      <c r="G28" s="3">
        <f>(B28/D28)*100000</f>
        <v>8.06266807895533</v>
      </c>
    </row>
    <row r="29" spans="1:9" ht="15">
      <c r="A29" t="s">
        <v>24</v>
      </c>
      <c r="B29">
        <v>1161</v>
      </c>
      <c r="C29" s="1" t="s">
        <v>24</v>
      </c>
      <c r="D29" s="2">
        <v>10855214</v>
      </c>
      <c r="E29" t="b">
        <f>EXACT(A29,C29)</f>
        <v>1</v>
      </c>
      <c r="F29" s="1" t="s">
        <v>24</v>
      </c>
      <c r="G29" s="3">
        <f>(B29/D29)*100000</f>
        <v>10.695321160872554</v>
      </c>
      <c r="H29" s="4">
        <f>G29/G31-1</f>
        <v>1.1740672619498191</v>
      </c>
      <c r="I29" s="4">
        <f>G29/G32-1</f>
        <v>1.0217908252686954</v>
      </c>
    </row>
    <row r="31" spans="1:7" ht="15">
      <c r="A31" t="s">
        <v>29</v>
      </c>
      <c r="B31">
        <v>9328</v>
      </c>
      <c r="D31" s="2">
        <f>SUM(D3:D29)</f>
        <v>189612814</v>
      </c>
      <c r="G31" s="3">
        <f>(B31/D31)*100000</f>
        <v>4.919498742316013</v>
      </c>
    </row>
    <row r="32" spans="1:7" ht="15">
      <c r="A32" t="s">
        <v>52</v>
      </c>
      <c r="G32" s="3">
        <f>AVERAGE(G3:G29)</f>
        <v>5.2900235905715665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P4" sqref="P4"/>
    </sheetView>
  </sheetViews>
  <sheetFormatPr defaultColWidth="11.00390625" defaultRowHeight="15.75"/>
  <cols>
    <col min="1" max="1" width="20.375" style="0" customWidth="1"/>
    <col min="2" max="5" width="10.875" style="0" hidden="1" customWidth="1"/>
    <col min="6" max="9" width="10.875" style="0" customWidth="1"/>
    <col min="10" max="11" width="11.375" style="0" customWidth="1"/>
    <col min="12" max="12" width="11.375" style="0" bestFit="1" customWidth="1"/>
    <col min="13" max="13" width="11.50390625" style="0" customWidth="1"/>
    <col min="16" max="16" width="11.375" style="0" bestFit="1" customWidth="1"/>
    <col min="17" max="17" width="13.125" style="0" bestFit="1" customWidth="1"/>
    <col min="18" max="18" width="12.50390625" style="0" bestFit="1" customWidth="1"/>
    <col min="26" max="26" width="12.50390625" style="0" bestFit="1" customWidth="1"/>
  </cols>
  <sheetData>
    <row r="1" ht="15">
      <c r="A1" t="s">
        <v>33</v>
      </c>
    </row>
    <row r="3" spans="2:18" ht="15">
      <c r="B3">
        <v>1872</v>
      </c>
      <c r="C3">
        <v>1890</v>
      </c>
      <c r="D3">
        <v>1900</v>
      </c>
      <c r="E3">
        <v>1920</v>
      </c>
      <c r="F3">
        <v>1940</v>
      </c>
      <c r="G3">
        <v>1950</v>
      </c>
      <c r="H3">
        <v>1960</v>
      </c>
      <c r="I3">
        <v>1970</v>
      </c>
      <c r="J3">
        <v>1980</v>
      </c>
      <c r="K3">
        <v>1991</v>
      </c>
      <c r="L3">
        <v>2000</v>
      </c>
      <c r="M3">
        <v>2010</v>
      </c>
      <c r="N3" t="s">
        <v>40</v>
      </c>
      <c r="O3" t="s">
        <v>41</v>
      </c>
      <c r="P3" t="s">
        <v>42</v>
      </c>
      <c r="Q3" t="s">
        <v>53</v>
      </c>
      <c r="R3" t="s">
        <v>54</v>
      </c>
    </row>
    <row r="4" spans="1:26" ht="15">
      <c r="A4" t="s">
        <v>34</v>
      </c>
      <c r="B4" s="2">
        <v>9930478</v>
      </c>
      <c r="C4" s="2">
        <v>14333915</v>
      </c>
      <c r="D4" s="2">
        <v>17438434</v>
      </c>
      <c r="E4" s="2">
        <v>30635605</v>
      </c>
      <c r="F4" s="2">
        <v>41236315</v>
      </c>
      <c r="G4" s="2">
        <v>51944397</v>
      </c>
      <c r="H4" s="2">
        <v>70992343</v>
      </c>
      <c r="I4" s="2">
        <v>94508583</v>
      </c>
      <c r="J4" s="2">
        <v>121150573</v>
      </c>
      <c r="K4" s="2">
        <v>146917459</v>
      </c>
      <c r="L4" s="2">
        <v>169590693</v>
      </c>
      <c r="M4" s="2">
        <v>190755799</v>
      </c>
      <c r="N4" s="2">
        <f>M4-L4</f>
        <v>21165106</v>
      </c>
      <c r="O4" s="7">
        <f>N4/L4</f>
        <v>0.12480110568331719</v>
      </c>
      <c r="P4" s="5">
        <f>(M4/L4)^(1/10)-1</f>
        <v>0.011830050534018088</v>
      </c>
      <c r="Q4" s="5">
        <f>(L4/K4)^(1/9)-1</f>
        <v>0.016074145597847922</v>
      </c>
      <c r="R4" s="5">
        <f>(K4/J4)^(1/11)-1</f>
        <v>0.017685176602168395</v>
      </c>
      <c r="S4" s="6"/>
      <c r="T4" s="6"/>
      <c r="U4" s="6"/>
      <c r="V4" s="6"/>
      <c r="W4" s="6"/>
      <c r="X4" s="6"/>
      <c r="Y4" s="6"/>
      <c r="Z4" s="6"/>
    </row>
    <row r="5" spans="1:18" ht="15">
      <c r="A5" t="s">
        <v>35</v>
      </c>
      <c r="B5" s="2">
        <v>332847</v>
      </c>
      <c r="C5" s="2">
        <v>476370</v>
      </c>
      <c r="D5" s="2">
        <v>695112</v>
      </c>
      <c r="E5" s="2">
        <v>1439052</v>
      </c>
      <c r="F5" s="2">
        <v>1627608</v>
      </c>
      <c r="G5" s="2">
        <v>2048696</v>
      </c>
      <c r="H5" s="2">
        <v>2930005</v>
      </c>
      <c r="I5" s="2">
        <v>4188313</v>
      </c>
      <c r="J5" s="2">
        <v>6767249</v>
      </c>
      <c r="K5" s="2">
        <v>10257266</v>
      </c>
      <c r="L5" s="2">
        <v>12893561</v>
      </c>
      <c r="M5" s="2">
        <v>15864454</v>
      </c>
      <c r="N5" s="2">
        <f>M5-L5</f>
        <v>2970893</v>
      </c>
      <c r="O5" s="7">
        <f>N5/L5</f>
        <v>0.23041679486373082</v>
      </c>
      <c r="P5" s="5">
        <f>(M5/L5)^(1/10)-1</f>
        <v>0.02095176682990796</v>
      </c>
      <c r="Q5" s="5">
        <f>(L5/K5)^(1/9)-1</f>
        <v>0.025741479005465306</v>
      </c>
      <c r="R5" s="5">
        <f>(K5/J5)^(1/11)-1</f>
        <v>0.038532163035020384</v>
      </c>
    </row>
    <row r="6" spans="1:18" ht="15">
      <c r="A6" t="s">
        <v>36</v>
      </c>
      <c r="B6" s="2">
        <v>4638560</v>
      </c>
      <c r="C6" s="2">
        <v>6002047</v>
      </c>
      <c r="D6" s="2">
        <v>6749507</v>
      </c>
      <c r="E6" s="2">
        <v>11245921</v>
      </c>
      <c r="F6" s="2">
        <v>14434080</v>
      </c>
      <c r="G6" s="2">
        <v>17973413</v>
      </c>
      <c r="H6" s="2">
        <v>22428873</v>
      </c>
      <c r="I6" s="2">
        <v>28675110</v>
      </c>
      <c r="J6" s="2">
        <v>35419156</v>
      </c>
      <c r="K6" s="2">
        <v>42470225</v>
      </c>
      <c r="L6" s="2">
        <v>47693253</v>
      </c>
      <c r="M6" s="2">
        <v>53081950</v>
      </c>
      <c r="N6" s="2">
        <f>M6-L6</f>
        <v>5388697</v>
      </c>
      <c r="O6" s="7">
        <f>N6/L6</f>
        <v>0.1129865685613854</v>
      </c>
      <c r="P6" s="5">
        <f>(M6/L6)^(1/10)-1</f>
        <v>0.010762200741232686</v>
      </c>
      <c r="Q6" s="5">
        <f>(L6/K6)^(1/9)-1</f>
        <v>0.012970811588822517</v>
      </c>
      <c r="R6" s="5">
        <f>(K6/J6)^(1/11)-1</f>
        <v>0.016641538395052224</v>
      </c>
    </row>
    <row r="7" spans="1:18" ht="15">
      <c r="A7" t="s">
        <v>37</v>
      </c>
      <c r="B7" s="2">
        <v>4016922</v>
      </c>
      <c r="C7" s="2">
        <v>6104384</v>
      </c>
      <c r="D7" s="2">
        <v>7824011</v>
      </c>
      <c r="E7" s="2">
        <v>13654934</v>
      </c>
      <c r="F7" s="2">
        <v>18345831</v>
      </c>
      <c r="G7" s="2">
        <v>22548494</v>
      </c>
      <c r="H7" s="2">
        <v>31062978</v>
      </c>
      <c r="I7" s="2">
        <v>40331969</v>
      </c>
      <c r="J7" s="2">
        <v>52580527</v>
      </c>
      <c r="K7" s="2">
        <v>62660700</v>
      </c>
      <c r="L7" s="2">
        <v>72297351</v>
      </c>
      <c r="M7" s="2">
        <v>80364410</v>
      </c>
      <c r="N7" s="2">
        <f>M7-L7</f>
        <v>8067059</v>
      </c>
      <c r="O7" s="7">
        <f>N7/L7</f>
        <v>0.11158166777092567</v>
      </c>
      <c r="P7" s="5">
        <f>(M7/L7)^(1/10)-1</f>
        <v>0.010634541710203838</v>
      </c>
      <c r="Q7" s="5">
        <f>(L7/K7)^(1/9)-1</f>
        <v>0.01602177539594618</v>
      </c>
      <c r="R7" s="5">
        <f>(K7/J7)^(1/11)-1</f>
        <v>0.01607221006186843</v>
      </c>
    </row>
    <row r="8" spans="1:18" ht="15">
      <c r="A8" t="s">
        <v>38</v>
      </c>
      <c r="B8" s="2">
        <v>721337</v>
      </c>
      <c r="C8" s="2">
        <v>1430715</v>
      </c>
      <c r="D8" s="2">
        <v>1796495</v>
      </c>
      <c r="E8" s="2">
        <v>3537167</v>
      </c>
      <c r="F8" s="2">
        <v>5735305</v>
      </c>
      <c r="G8" s="2">
        <v>7840870</v>
      </c>
      <c r="H8" s="2">
        <v>11892107</v>
      </c>
      <c r="I8" s="2">
        <v>16683551</v>
      </c>
      <c r="J8" s="2">
        <v>19380126</v>
      </c>
      <c r="K8" s="2">
        <v>22117026</v>
      </c>
      <c r="L8" s="2">
        <v>25089783</v>
      </c>
      <c r="M8" s="2">
        <v>27386891</v>
      </c>
      <c r="N8" s="2">
        <f>M8-L8</f>
        <v>2297108</v>
      </c>
      <c r="O8" s="7">
        <f>N8/L8</f>
        <v>0.0915555148484146</v>
      </c>
      <c r="P8" s="5">
        <f>(M8/L8)^(1/10)-1</f>
        <v>0.008798860065729164</v>
      </c>
      <c r="Q8" s="5">
        <f>(L8/K8)^(1/9)-1</f>
        <v>0.014111190723112843</v>
      </c>
      <c r="R8" s="5">
        <f>(K8/J8)^(1/11)-1</f>
        <v>0.01208145378916159</v>
      </c>
    </row>
    <row r="9" spans="1:18" ht="15">
      <c r="A9" t="s">
        <v>39</v>
      </c>
      <c r="B9" s="2">
        <v>220812</v>
      </c>
      <c r="C9" s="2">
        <v>320399</v>
      </c>
      <c r="D9" s="2">
        <v>373309</v>
      </c>
      <c r="E9" s="2">
        <v>758531</v>
      </c>
      <c r="F9" s="2">
        <v>1093491</v>
      </c>
      <c r="G9" s="2">
        <v>1532924</v>
      </c>
      <c r="H9" s="2">
        <v>2678380</v>
      </c>
      <c r="I9" s="2">
        <v>4629640</v>
      </c>
      <c r="J9" s="2">
        <v>7003515</v>
      </c>
      <c r="K9" s="2">
        <v>9412242</v>
      </c>
      <c r="L9" s="2">
        <v>11616745</v>
      </c>
      <c r="M9" s="2">
        <v>14058094</v>
      </c>
      <c r="N9" s="2">
        <f>M9-L9</f>
        <v>2441349</v>
      </c>
      <c r="O9" s="7">
        <f>N9/L9</f>
        <v>0.21015775072965792</v>
      </c>
      <c r="P9" s="5">
        <f>(M9/L9)^(1/10)-1</f>
        <v>0.019258163862595046</v>
      </c>
      <c r="Q9" s="5">
        <f>(L9/K9)^(1/9)-1</f>
        <v>0.023657321109667562</v>
      </c>
      <c r="R9" s="5">
        <f>(K9/J9)^(1/11)-1</f>
        <v>0.027236963338483244</v>
      </c>
    </row>
    <row r="15" spans="1:2" ht="15">
      <c r="A15" t="s">
        <v>32</v>
      </c>
      <c r="B15" t="s">
        <v>33</v>
      </c>
    </row>
    <row r="18" spans="4:14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4" sqref="A14"/>
    </sheetView>
  </sheetViews>
  <sheetFormatPr defaultColWidth="11.00390625" defaultRowHeight="15.75"/>
  <cols>
    <col min="1" max="1" width="41.00390625" style="0" bestFit="1" customWidth="1"/>
  </cols>
  <sheetData>
    <row r="3" spans="2:3" ht="15">
      <c r="B3">
        <v>2009</v>
      </c>
      <c r="C3">
        <v>2010</v>
      </c>
    </row>
    <row r="4" spans="1:3" ht="15">
      <c r="A4" t="s">
        <v>43</v>
      </c>
      <c r="B4" s="2">
        <v>228204</v>
      </c>
      <c r="C4" s="2">
        <v>222251</v>
      </c>
    </row>
    <row r="5" spans="1:3" ht="15">
      <c r="A5" t="s">
        <v>44</v>
      </c>
      <c r="B5" s="2">
        <v>1511988</v>
      </c>
      <c r="C5" s="2">
        <v>1566581</v>
      </c>
    </row>
    <row r="6" spans="1:3" ht="15">
      <c r="A6" t="s">
        <v>45</v>
      </c>
      <c r="B6" s="2">
        <v>2044644</v>
      </c>
      <c r="C6" s="2">
        <v>2001548</v>
      </c>
    </row>
    <row r="7" spans="1:3" ht="15">
      <c r="A7" t="s">
        <v>46</v>
      </c>
      <c r="B7" s="2">
        <v>3413257</v>
      </c>
      <c r="C7" s="2">
        <v>3447128</v>
      </c>
    </row>
    <row r="8" spans="1:3" ht="15">
      <c r="A8" t="s">
        <v>47</v>
      </c>
      <c r="B8" s="2">
        <v>5700278</v>
      </c>
      <c r="C8" s="2">
        <v>5798913</v>
      </c>
    </row>
    <row r="9" spans="1:3" ht="15">
      <c r="A9" t="s">
        <v>48</v>
      </c>
      <c r="B9" s="2">
        <v>3313988</v>
      </c>
      <c r="C9" s="2">
        <v>3497540</v>
      </c>
    </row>
    <row r="10" spans="1:3" ht="15">
      <c r="A10" t="s">
        <v>49</v>
      </c>
      <c r="B10" s="2">
        <v>16502874</v>
      </c>
      <c r="C10" s="2">
        <v>18443083</v>
      </c>
    </row>
    <row r="11" spans="1:3" ht="15">
      <c r="A11" t="s">
        <v>50</v>
      </c>
      <c r="B11" s="2">
        <v>1758231</v>
      </c>
      <c r="C11" s="2">
        <v>1819366</v>
      </c>
    </row>
    <row r="12" spans="1:3" ht="15">
      <c r="A12" t="s">
        <v>51</v>
      </c>
      <c r="B12" s="2">
        <v>6734082</v>
      </c>
      <c r="C12" s="2">
        <v>7271945</v>
      </c>
    </row>
    <row r="13" spans="1:3" ht="15">
      <c r="A13" t="s">
        <v>29</v>
      </c>
      <c r="B13" s="2">
        <f>SUM(B4:B12)</f>
        <v>41207546</v>
      </c>
      <c r="C13" s="2">
        <f>SUM(C4:C12)</f>
        <v>44068355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Roberto de Toledo</dc:creator>
  <cp:keywords/>
  <dc:description/>
  <cp:lastModifiedBy>Jose Roberto de Toledo</cp:lastModifiedBy>
  <dcterms:created xsi:type="dcterms:W3CDTF">2011-05-12T21:12:52Z</dcterms:created>
  <dcterms:modified xsi:type="dcterms:W3CDTF">2011-05-13T20:22:53Z</dcterms:modified>
  <cp:category/>
  <cp:version/>
  <cp:contentType/>
  <cp:contentStatus/>
</cp:coreProperties>
</file>